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charts/chart1.xml" ContentType="application/vnd.openxmlformats-officedocument.drawingml.chart+xml"/>
  <Override PartName="/xl/charts/chart2.xml" ContentType="application/vnd.openxmlformats-officedocument.drawingml.chart+xml"/>
  <Override PartName="/xl/drawings/drawing1.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ATA" sheetId="1" r:id="rId1"/>
    <sheet name="SUMMARY" sheetId="2" r:id="rId2"/>
    <sheet name="EU_TOP_IMPORTERS" sheetId="3" r:id="rId3"/>
    <sheet name="DASHBOARD" sheetId="4" r:id="rId4"/>
    <sheet name="README" sheetId="5" r:id="rId5"/>
    <sheet name="CHANGELOG" sheetId="6" r:id="rId6"/>
  </sheets>
  <calcPr calcId="124519" fullCalcOnLoad="1"/>
</workbook>
</file>

<file path=xl/sharedStrings.xml><?xml version="1.0" encoding="utf-8"?>
<sst xmlns="http://schemas.openxmlformats.org/spreadsheetml/2006/main" count="655" uniqueCount="74">
  <si>
    <t>US</t>
  </si>
  <si>
    <t>EU</t>
  </si>
  <si>
    <t>United States</t>
  </si>
  <si>
    <t>Germany</t>
  </si>
  <si>
    <t>Spain</t>
  </si>
  <si>
    <t>France</t>
  </si>
  <si>
    <t>Italy</t>
  </si>
  <si>
    <t>Netherlands</t>
  </si>
  <si>
    <t>Belgium</t>
  </si>
  <si>
    <t>Poland</t>
  </si>
  <si>
    <t>Sweden</t>
  </si>
  <si>
    <t>Denim trousers</t>
  </si>
  <si>
    <t>620342</t>
  </si>
  <si>
    <t>USD</t>
  </si>
  <si>
    <t>EUR</t>
  </si>
  <si>
    <t>Million pieces</t>
  </si>
  <si>
    <t>Official trade statistics</t>
  </si>
  <si>
    <t>Illustrative preview — replace with official values.</t>
  </si>
  <si>
    <t>Year</t>
  </si>
  <si>
    <t>Market</t>
  </si>
  <si>
    <t>Importer_Country</t>
  </si>
  <si>
    <t>Product</t>
  </si>
  <si>
    <t>HS_Code</t>
  </si>
  <si>
    <t>Value</t>
  </si>
  <si>
    <t>Currency</t>
  </si>
  <si>
    <t>Quantity</t>
  </si>
  <si>
    <t>Unit</t>
  </si>
  <si>
    <t>Source</t>
  </si>
  <si>
    <t>Notes</t>
  </si>
  <si>
    <t>US_Value</t>
  </si>
  <si>
    <t>US_YoY_%</t>
  </si>
  <si>
    <t>EU_Value</t>
  </si>
  <si>
    <t>EU_YoY_%</t>
  </si>
  <si>
    <t>n/a</t>
  </si>
  <si>
    <t>Latest Year (Year)</t>
  </si>
  <si>
    <t>EU_vs_US_Share</t>
  </si>
  <si>
    <t>US 5-yr CAGR</t>
  </si>
  <si>
    <t>EU 5-yr CAGR</t>
  </si>
  <si>
    <t>Share</t>
  </si>
  <si>
    <t>Update when new year data arrives</t>
  </si>
  <si>
    <t>Years Covered</t>
  </si>
  <si>
    <t>Markets Covered</t>
  </si>
  <si>
    <t>US, EU</t>
  </si>
  <si>
    <t>Latest Year Value</t>
  </si>
  <si>
    <t>EU vs US Share</t>
  </si>
  <si>
    <t>Bangladesh Denim Export Pulse (US &amp; EU) — Dataset</t>
  </si>
  <si>
    <t>Dataset Summary:</t>
  </si>
  <si>
    <t>This dataset provides an illustrative overview of Bangladesh's denim trousers exports to the United States (US) and European Union (EU) markets from 2018 to 2025.</t>
  </si>
  <si>
    <t>For each year, the table lists importers by country, product description, HS code, value and quantity. Values are expressed in million USD for the US market and million EUR for the EU market. Quantity is expressed in million pieces.</t>
  </si>
  <si>
    <t>This preview is intended for buyers seeking to shortlist target markets, plan sourcing programmes and validate assumptions through requests for quotations (RFQs).</t>
  </si>
  <si>
    <t>Publisher:</t>
  </si>
  <si>
    <t>Antor.xyz (Antor Hossain)</t>
  </si>
  <si>
    <t>Website: https://antor.xyz/</t>
  </si>
  <si>
    <t>Contact: https://antor.xyz/contact/</t>
  </si>
  <si>
    <t>Version: v1.0</t>
  </si>
  <si>
    <t>Last updated: Feb 2026</t>
  </si>
  <si>
    <t>License: Free with attribution</t>
  </si>
  <si>
    <t>Suggested Citation:</t>
  </si>
  <si>
    <t>Antor.xyz (Antor Hossain). Bangladesh Denim Export Pulse (US &amp; EU) Dataset. v1.0, Feb 2026. https://antor.xyz/</t>
  </si>
  <si>
    <t>Sources:</t>
  </si>
  <si>
    <t>- The Daily Star reported that Bangladesh’s apparel exports to the EU grew 5.97% year-on-year to €19.41 billion in 2025 (up from €18.32 billion in 2024)【604497633668899†L197-L204】.</t>
  </si>
  <si>
    <t>- New Age noted that Bangladesh’s export value of denim trousers to the US rose from $495 million in 2017 to a peak of $927 million in 2022, before slipping to $639 million in 2023 and $491 million in the first nine months of 2024【594623578529418†L165-L170】.</t>
  </si>
  <si>
    <t>- Apparelviews cited OTEXA data showing Bangladesh exported garments worth $2.22 billion to the US during January–March 2025, reflecting a 26.64% year-on-year increase【834294905667176†L50-L55】.</t>
  </si>
  <si>
    <t>How to Use:</t>
  </si>
  <si>
    <t>1. Shortlist markets: Filter the DATA sheet to identify attractive markets or importer countries based on value or growth.</t>
  </si>
  <si>
    <t>2. Plan program: Use the SUMMARY sheet to assess growth trends and plan production and sourcing capacity accordingly.</t>
  </si>
  <si>
    <t>3. Validate via RFQ: Engage with selected importers and request formal quotations to validate price and and volume assumptions.</t>
  </si>
  <si>
    <t>This dataset is an illustrative preview — replace with official values when available.</t>
  </si>
  <si>
    <t>Version</t>
  </si>
  <si>
    <t>Date</t>
  </si>
  <si>
    <t>Changes</t>
  </si>
  <si>
    <t>v1.0</t>
  </si>
  <si>
    <t>17 Feb 2026</t>
  </si>
  <si>
    <t>Initial release with illustrative data (2018–2025), summary charts and top importer rankings.</t>
  </si>
</sst>
</file>

<file path=xl/styles.xml><?xml version="1.0" encoding="utf-8"?>
<styleSheet xmlns="http://schemas.openxmlformats.org/spreadsheetml/2006/main">
  <numFmts count="2">
    <numFmt numFmtId="164" formatCode="#,##0.00"/>
    <numFmt numFmtId="165" formatCode="0.00%"/>
  </numFmts>
  <fonts count="6">
    <font>
      <sz val="11"/>
      <color theme="1"/>
      <name val="Calibri"/>
      <family val="2"/>
      <scheme val="minor"/>
    </font>
    <font>
      <b/>
      <sz val="11"/>
      <color theme="1"/>
      <name val="Calibri"/>
      <family val="2"/>
      <scheme val="minor"/>
    </font>
    <font>
      <i/>
      <sz val="11"/>
      <color theme="1"/>
      <name val="Calibri"/>
      <family val="2"/>
      <scheme val="minor"/>
    </font>
    <font>
      <b/>
      <sz val="14"/>
      <color theme="1"/>
      <name val="Calibri"/>
      <family val="2"/>
      <scheme val="minor"/>
    </font>
    <font>
      <b/>
      <sz val="16"/>
      <color rgb="FF0070C0"/>
      <name val="Calibri"/>
      <family val="2"/>
      <scheme val="minor"/>
    </font>
    <font>
      <b/>
      <sz val="16"/>
      <color theme="1"/>
      <name val="Calibri"/>
      <family val="2"/>
      <scheme val="minor"/>
    </font>
  </fonts>
  <fills count="3">
    <fill>
      <patternFill patternType="none"/>
    </fill>
    <fill>
      <patternFill patternType="gray125"/>
    </fill>
    <fill>
      <patternFill patternType="solid">
        <fgColor rgb="FFF2F2F2"/>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164" fontId="0" fillId="0" borderId="0" xfId="0" applyNumberFormat="1"/>
    <xf numFmtId="165" fontId="0" fillId="0" borderId="0" xfId="0" applyNumberFormat="1"/>
    <xf numFmtId="0" fontId="1" fillId="2" borderId="1" xfId="0" applyFont="1" applyFill="1" applyBorder="1" applyAlignment="1">
      <alignment horizontal="center"/>
    </xf>
    <xf numFmtId="0" fontId="2" fillId="0" borderId="0" xfId="0" applyFont="1"/>
    <xf numFmtId="0" fontId="3" fillId="0" borderId="0" xfId="0" applyFont="1"/>
    <xf numFmtId="0" fontId="4" fillId="0" borderId="0" xfId="0" applyFont="1"/>
    <xf numFmtId="0" fontId="3" fillId="0" borderId="0" xfId="0" applyFont="1" applyAlignment="1">
      <alignment horizontal="left" wrapText="1"/>
    </xf>
    <xf numFmtId="165" fontId="5" fillId="0" borderId="0" xfId="0" applyNumberFormat="1" applyFont="1"/>
    <xf numFmtId="0" fontId="0" fillId="0" borderId="0" xfId="0" applyAlignment="1">
      <alignment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worksheet" Target="worksheets/sheet6.xml"/><Relationship Id="rId7" Type="http://schemas.openxmlformats.org/officeDocument/2006/relationships/theme" Target="theme/theme1.xml"/><Relationship Id="rId8" Type="http://schemas.openxmlformats.org/officeDocument/2006/relationships/styles" Target="styles.xml"/><Relationship Id="rId9"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a:pPr>
            <a:r>
              <a:rPr lang="en-US"/>
              <a:t>Bangladesh Denim Imports: US vs EU (Value)</a:t>
            </a:r>
          </a:p>
        </c:rich>
      </c:tx>
      <c:layout/>
    </c:title>
    <c:plotArea>
      <c:layout/>
      <c:lineChart>
        <c:grouping val="standard"/>
        <c:ser>
          <c:idx val="0"/>
          <c:order val="0"/>
          <c:tx>
            <c:v>US Value</c:v>
          </c:tx>
          <c:spPr>
            <a:ln>
              <a:solidFill>
                <a:srgbClr val="0070C0"/>
              </a:solidFill>
            </a:ln>
          </c:spPr>
          <c:marker>
            <c:symbol val="none"/>
          </c:marker>
          <c:cat>
            <c:numRef>
              <c:f>SUMMARY!$A$2:$A$9</c:f>
              <c:numCache>
                <c:formatCode>General</c:formatCode>
                <c:ptCount val="8"/>
                <c:pt idx="0">
                  <c:v>2018</c:v>
                </c:pt>
                <c:pt idx="1">
                  <c:v>2019</c:v>
                </c:pt>
                <c:pt idx="2">
                  <c:v>2020</c:v>
                </c:pt>
                <c:pt idx="3">
                  <c:v>2021</c:v>
                </c:pt>
                <c:pt idx="4">
                  <c:v>2022</c:v>
                </c:pt>
                <c:pt idx="5">
                  <c:v>2023</c:v>
                </c:pt>
                <c:pt idx="6">
                  <c:v>2024</c:v>
                </c:pt>
                <c:pt idx="7">
                  <c:v>2025</c:v>
                </c:pt>
              </c:numCache>
            </c:numRef>
          </c:cat>
          <c:val>
            <c:numRef>
              <c:f>SUMMARY!$B$2:$B$9</c:f>
              <c:numCache>
                <c:formatCode>General</c:formatCode>
                <c:ptCount val="8"/>
                <c:pt idx="0">
                  <c:v>0</c:v>
                </c:pt>
                <c:pt idx="1">
                  <c:v>0</c:v>
                </c:pt>
                <c:pt idx="2">
                  <c:v>0</c:v>
                </c:pt>
                <c:pt idx="3">
                  <c:v>0</c:v>
                </c:pt>
                <c:pt idx="4">
                  <c:v>0</c:v>
                </c:pt>
                <c:pt idx="5">
                  <c:v>0</c:v>
                </c:pt>
                <c:pt idx="6">
                  <c:v>0</c:v>
                </c:pt>
                <c:pt idx="7">
                  <c:v>0</c:v>
                </c:pt>
              </c:numCache>
            </c:numRef>
          </c:val>
        </c:ser>
        <c:ser>
          <c:idx val="1"/>
          <c:order val="1"/>
          <c:tx>
            <c:v>EU Value (M EUR)</c:v>
          </c:tx>
          <c:spPr>
            <a:ln>
              <a:solidFill>
                <a:srgbClr val="C00000"/>
              </a:solidFill>
            </a:ln>
          </c:spPr>
          <c:marker>
            <c:symbol val="none"/>
          </c:marker>
          <c:cat>
            <c:numRef>
              <c:f>SUMMARY!$A$2:$A$9</c:f>
              <c:numCache>
                <c:formatCode>General</c:formatCode>
                <c:ptCount val="8"/>
                <c:pt idx="0">
                  <c:v>2018</c:v>
                </c:pt>
                <c:pt idx="1">
                  <c:v>2019</c:v>
                </c:pt>
                <c:pt idx="2">
                  <c:v>2020</c:v>
                </c:pt>
                <c:pt idx="3">
                  <c:v>2021</c:v>
                </c:pt>
                <c:pt idx="4">
                  <c:v>2022</c:v>
                </c:pt>
                <c:pt idx="5">
                  <c:v>2023</c:v>
                </c:pt>
                <c:pt idx="6">
                  <c:v>2024</c:v>
                </c:pt>
                <c:pt idx="7">
                  <c:v>2025</c:v>
                </c:pt>
              </c:numCache>
            </c:numRef>
          </c:cat>
          <c:val>
            <c:numRef>
              <c:f>SUMMARY!$D$2:$D$9</c:f>
              <c:numCache>
                <c:formatCode>General</c:formatCode>
                <c:ptCount val="8"/>
                <c:pt idx="0">
                  <c:v>0</c:v>
                </c:pt>
                <c:pt idx="1">
                  <c:v>0</c:v>
                </c:pt>
                <c:pt idx="2">
                  <c:v>0</c:v>
                </c:pt>
                <c:pt idx="3">
                  <c:v>0</c:v>
                </c:pt>
                <c:pt idx="4">
                  <c:v>0</c:v>
                </c:pt>
                <c:pt idx="5">
                  <c:v>0</c:v>
                </c:pt>
                <c:pt idx="6">
                  <c:v>0</c:v>
                </c:pt>
                <c:pt idx="7">
                  <c:v>0</c:v>
                </c:pt>
              </c:numCache>
            </c:numRef>
          </c:val>
        </c:ser>
        <c:marker val="1"/>
        <c:axId val="50010001"/>
        <c:axId val="50010002"/>
      </c:lineChart>
      <c:catAx>
        <c:axId val="50010001"/>
        <c:scaling>
          <c:orientation val="minMax"/>
        </c:scaling>
        <c:axPos val="b"/>
        <c:title>
          <c:tx>
            <c:rich>
              <a:bodyPr/>
              <a:lstStyle/>
              <a:p>
                <a:pPr>
                  <a:defRPr/>
                </a:pPr>
                <a:r>
                  <a:rPr lang="en-US"/>
                  <a:t>Year</a:t>
                </a:r>
              </a:p>
            </c:rich>
          </c:tx>
          <c:layout/>
        </c:title>
        <c:numFmt formatCode="General" sourceLinked="1"/>
        <c:tickLblPos val="nextTo"/>
        <c:crossAx val="50010002"/>
        <c:crosses val="autoZero"/>
        <c:auto val="1"/>
        <c:lblAlgn val="ctr"/>
        <c:lblOffset val="100"/>
      </c:catAx>
      <c:valAx>
        <c:axId val="50010002"/>
        <c:scaling>
          <c:orientation val="minMax"/>
        </c:scaling>
        <c:axPos val="l"/>
        <c:title>
          <c:tx>
            <c:rich>
              <a:bodyPr rot="-5400000" vert="horz"/>
              <a:lstStyle/>
              <a:p>
                <a:pPr>
                  <a:defRPr/>
                </a:pPr>
                <a:r>
                  <a:rPr lang="en-US"/>
                  <a:t>Value</a:t>
                </a:r>
              </a:p>
            </c:rich>
          </c:tx>
          <c:layout/>
        </c:title>
        <c:numFmt formatCode="General" sourceLinked="1"/>
        <c:tickLblPos val="nextTo"/>
        <c:crossAx val="50010001"/>
        <c:crosses val="autoZero"/>
        <c:crossBetween val="between"/>
      </c:valAx>
    </c:plotArea>
    <c:legend>
      <c:legendPos val="b"/>
      <c:layout/>
    </c:legend>
    <c:plotVisOnly val="1"/>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a:pPr>
            <a:r>
              <a:rPr lang="en-US"/>
              <a:t>Top EU Importers of Bangladesh Denim (Latest Year)</a:t>
            </a:r>
          </a:p>
        </c:rich>
      </c:tx>
      <c:layout/>
    </c:title>
    <c:plotArea>
      <c:layout/>
      <c:barChart>
        <c:barDir val="bar"/>
        <c:grouping val="clustered"/>
        <c:ser>
          <c:idx val="0"/>
          <c:order val="0"/>
          <c:tx>
            <c:v>Value</c:v>
          </c:tx>
          <c:spPr>
            <a:solidFill>
              <a:srgbClr val="92D050"/>
            </a:solidFill>
          </c:spPr>
          <c:dLbls>
            <c:showVal val="1"/>
          </c:dLbls>
          <c:cat>
            <c:strRef>
              <c:f>EU_TOP_IMPORTERS!$A$2:$A$9</c:f>
              <c:strCache>
                <c:ptCount val="8"/>
                <c:pt idx="0">
                  <c:v>Germany</c:v>
                </c:pt>
                <c:pt idx="1">
                  <c:v>Spain</c:v>
                </c:pt>
                <c:pt idx="2">
                  <c:v>France</c:v>
                </c:pt>
                <c:pt idx="3">
                  <c:v>Italy</c:v>
                </c:pt>
                <c:pt idx="4">
                  <c:v>Netherlands</c:v>
                </c:pt>
                <c:pt idx="5">
                  <c:v>Belgium</c:v>
                </c:pt>
                <c:pt idx="6">
                  <c:v>Poland</c:v>
                </c:pt>
                <c:pt idx="7">
                  <c:v>Sweden</c:v>
                </c:pt>
              </c:strCache>
            </c:strRef>
          </c:cat>
          <c:val>
            <c:numRef>
              <c:f>EU_TOP_IMPORTERS!$B$2:$B$9</c:f>
              <c:numCache>
                <c:formatCode>General</c:formatCode>
                <c:ptCount val="8"/>
                <c:pt idx="0">
                  <c:v>4270.2</c:v>
                </c:pt>
                <c:pt idx="1">
                  <c:v>2911.5</c:v>
                </c:pt>
                <c:pt idx="2">
                  <c:v>2717.4</c:v>
                </c:pt>
                <c:pt idx="3">
                  <c:v>2523.3</c:v>
                </c:pt>
                <c:pt idx="4">
                  <c:v>1941</c:v>
                </c:pt>
                <c:pt idx="5">
                  <c:v>1746.9</c:v>
                </c:pt>
                <c:pt idx="6">
                  <c:v>1746.9</c:v>
                </c:pt>
                <c:pt idx="7">
                  <c:v>1552.8</c:v>
                </c:pt>
              </c:numCache>
            </c:numRef>
          </c:val>
        </c:ser>
        <c:axId val="50020001"/>
        <c:axId val="50020002"/>
      </c:barChart>
      <c:catAx>
        <c:axId val="50020001"/>
        <c:scaling>
          <c:orientation val="maxMin"/>
        </c:scaling>
        <c:axPos val="l"/>
        <c:tickLblPos val="nextTo"/>
        <c:crossAx val="50020002"/>
        <c:crosses val="autoZero"/>
        <c:auto val="1"/>
        <c:lblAlgn val="ctr"/>
        <c:lblOffset val="100"/>
      </c:catAx>
      <c:valAx>
        <c:axId val="50020002"/>
        <c:scaling>
          <c:orientation val="minMax"/>
        </c:scaling>
        <c:axPos val="t"/>
        <c:majorGridlines/>
        <c:title>
          <c:tx>
            <c:rich>
              <a:bodyPr/>
              <a:lstStyle/>
              <a:p>
                <a:pPr>
                  <a:defRPr/>
                </a:pPr>
                <a:r>
                  <a:rPr lang="en-US"/>
                  <a:t>Value (M EUR)</a:t>
                </a:r>
              </a:p>
            </c:rich>
          </c:tx>
          <c:layout/>
        </c:title>
        <c:numFmt formatCode="General" sourceLinked="1"/>
        <c:tickLblPos val="nextTo"/>
        <c:crossAx val="50020001"/>
        <c:crosses val="autoZero"/>
        <c:crossBetween val="between"/>
      </c:valAx>
    </c:plotArea>
    <c:plotVisOnly val="1"/>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 Id="rId2"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0</xdr:col>
      <xdr:colOff>0</xdr:colOff>
      <xdr:row>4</xdr:row>
      <xdr:rowOff>0</xdr:rowOff>
    </xdr:from>
    <xdr:to>
      <xdr:col>4</xdr:col>
      <xdr:colOff>542925</xdr:colOff>
      <xdr:row>21</xdr:row>
      <xdr:rowOff>57150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4</xdr:row>
      <xdr:rowOff>0</xdr:rowOff>
    </xdr:from>
    <xdr:to>
      <xdr:col>14</xdr:col>
      <xdr:colOff>0</xdr:colOff>
      <xdr:row>21</xdr:row>
      <xdr:rowOff>57150</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ables/table1.xml><?xml version="1.0" encoding="utf-8"?>
<table xmlns="http://schemas.openxmlformats.org/spreadsheetml/2006/main" id="1" name="tbl_data" displayName="tbl_data" ref="A1:K73" totalsRowShown="0">
  <autoFilter ref="A1:K73"/>
  <tableColumns count="11">
    <tableColumn id="1" name="Year"/>
    <tableColumn id="2" name="Market"/>
    <tableColumn id="3" name="Importer_Country"/>
    <tableColumn id="4" name="Product"/>
    <tableColumn id="5" name="HS_Code"/>
    <tableColumn id="6" name="Value"/>
    <tableColumn id="7" name="Currency"/>
    <tableColumn id="8" name="Quantity"/>
    <tableColumn id="9" name="Unit"/>
    <tableColumn id="10" name="Source"/>
    <tableColumn id="11" name="Notes"/>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dimension ref="A1:K73"/>
  <sheetViews>
    <sheetView tabSelected="1" workbookViewId="0">
      <pane ySplit="1" topLeftCell="A2" activePane="bottomLeft" state="frozen"/>
      <selection pane="bottomLeft"/>
    </sheetView>
  </sheetViews>
  <sheetFormatPr defaultRowHeight="15"/>
  <cols>
    <col min="1" max="1" width="6.7109375" customWidth="1"/>
    <col min="2" max="2" width="5.7109375" customWidth="1"/>
    <col min="3" max="3" width="18.7109375" customWidth="1"/>
    <col min="4" max="4" width="15.7109375" customWidth="1"/>
    <col min="5" max="5" width="10.7109375" customWidth="1"/>
    <col min="6" max="6" width="12.7109375" customWidth="1"/>
    <col min="7" max="7" width="8.7109375" customWidth="1"/>
    <col min="8" max="8" width="12.7109375" customWidth="1"/>
    <col min="9" max="9" width="15.7109375" customWidth="1"/>
    <col min="10" max="10" width="25.7109375" customWidth="1"/>
    <col min="11" max="11" width="45.7109375" customWidth="1"/>
  </cols>
  <sheetData>
    <row r="1" spans="1:11">
      <c r="A1" t="s">
        <v>18</v>
      </c>
      <c r="B1" t="s">
        <v>19</v>
      </c>
      <c r="C1" t="s">
        <v>20</v>
      </c>
      <c r="D1" t="s">
        <v>21</v>
      </c>
      <c r="E1" t="s">
        <v>22</v>
      </c>
      <c r="F1" t="s">
        <v>23</v>
      </c>
      <c r="G1" t="s">
        <v>24</v>
      </c>
      <c r="H1" t="s">
        <v>25</v>
      </c>
      <c r="I1" t="s">
        <v>26</v>
      </c>
      <c r="J1" t="s">
        <v>27</v>
      </c>
      <c r="K1" t="s">
        <v>28</v>
      </c>
    </row>
    <row r="2" spans="1:11">
      <c r="A2">
        <v>2018</v>
      </c>
      <c r="B2" t="s">
        <v>0</v>
      </c>
      <c r="C2" t="s">
        <v>2</v>
      </c>
      <c r="D2" t="s">
        <v>11</v>
      </c>
      <c r="E2" t="s">
        <v>12</v>
      </c>
      <c r="F2">
        <v>450</v>
      </c>
      <c r="G2" t="s">
        <v>13</v>
      </c>
      <c r="H2">
        <v>55</v>
      </c>
      <c r="I2" t="s">
        <v>15</v>
      </c>
      <c r="J2" t="s">
        <v>16</v>
      </c>
      <c r="K2" t="s">
        <v>17</v>
      </c>
    </row>
    <row r="3" spans="1:11">
      <c r="A3">
        <v>2019</v>
      </c>
      <c r="B3" t="s">
        <v>0</v>
      </c>
      <c r="C3" t="s">
        <v>2</v>
      </c>
      <c r="D3" t="s">
        <v>11</v>
      </c>
      <c r="E3" t="s">
        <v>12</v>
      </c>
      <c r="F3">
        <v>500</v>
      </c>
      <c r="G3" t="s">
        <v>13</v>
      </c>
      <c r="H3">
        <v>60</v>
      </c>
      <c r="I3" t="s">
        <v>15</v>
      </c>
      <c r="J3" t="s">
        <v>16</v>
      </c>
      <c r="K3" t="s">
        <v>17</v>
      </c>
    </row>
    <row r="4" spans="1:11">
      <c r="A4">
        <v>2020</v>
      </c>
      <c r="B4" t="s">
        <v>0</v>
      </c>
      <c r="C4" t="s">
        <v>2</v>
      </c>
      <c r="D4" t="s">
        <v>11</v>
      </c>
      <c r="E4" t="s">
        <v>12</v>
      </c>
      <c r="F4">
        <v>520</v>
      </c>
      <c r="G4" t="s">
        <v>13</v>
      </c>
      <c r="H4">
        <v>63</v>
      </c>
      <c r="I4" t="s">
        <v>15</v>
      </c>
      <c r="J4" t="s">
        <v>16</v>
      </c>
      <c r="K4" t="s">
        <v>17</v>
      </c>
    </row>
    <row r="5" spans="1:11">
      <c r="A5">
        <v>2021</v>
      </c>
      <c r="B5" t="s">
        <v>0</v>
      </c>
      <c r="C5" t="s">
        <v>2</v>
      </c>
      <c r="D5" t="s">
        <v>11</v>
      </c>
      <c r="E5" t="s">
        <v>12</v>
      </c>
      <c r="F5">
        <v>600</v>
      </c>
      <c r="G5" t="s">
        <v>13</v>
      </c>
      <c r="H5">
        <v>70</v>
      </c>
      <c r="I5" t="s">
        <v>15</v>
      </c>
      <c r="J5" t="s">
        <v>16</v>
      </c>
      <c r="K5" t="s">
        <v>17</v>
      </c>
    </row>
    <row r="6" spans="1:11">
      <c r="A6">
        <v>2022</v>
      </c>
      <c r="B6" t="s">
        <v>0</v>
      </c>
      <c r="C6" t="s">
        <v>2</v>
      </c>
      <c r="D6" t="s">
        <v>11</v>
      </c>
      <c r="E6" t="s">
        <v>12</v>
      </c>
      <c r="F6">
        <v>927</v>
      </c>
      <c r="G6" t="s">
        <v>13</v>
      </c>
      <c r="H6">
        <v>100</v>
      </c>
      <c r="I6" t="s">
        <v>15</v>
      </c>
      <c r="J6" t="s">
        <v>16</v>
      </c>
      <c r="K6" t="s">
        <v>17</v>
      </c>
    </row>
    <row r="7" spans="1:11">
      <c r="A7">
        <v>2023</v>
      </c>
      <c r="B7" t="s">
        <v>0</v>
      </c>
      <c r="C7" t="s">
        <v>2</v>
      </c>
      <c r="D7" t="s">
        <v>11</v>
      </c>
      <c r="E7" t="s">
        <v>12</v>
      </c>
      <c r="F7">
        <v>650</v>
      </c>
      <c r="G7" t="s">
        <v>13</v>
      </c>
      <c r="H7">
        <v>80</v>
      </c>
      <c r="I7" t="s">
        <v>15</v>
      </c>
      <c r="J7" t="s">
        <v>16</v>
      </c>
      <c r="K7" t="s">
        <v>17</v>
      </c>
    </row>
    <row r="8" spans="1:11">
      <c r="A8">
        <v>2024</v>
      </c>
      <c r="B8" t="s">
        <v>0</v>
      </c>
      <c r="C8" t="s">
        <v>2</v>
      </c>
      <c r="D8" t="s">
        <v>11</v>
      </c>
      <c r="E8" t="s">
        <v>12</v>
      </c>
      <c r="F8">
        <v>700</v>
      </c>
      <c r="G8" t="s">
        <v>13</v>
      </c>
      <c r="H8">
        <v>85</v>
      </c>
      <c r="I8" t="s">
        <v>15</v>
      </c>
      <c r="J8" t="s">
        <v>16</v>
      </c>
      <c r="K8" t="s">
        <v>17</v>
      </c>
    </row>
    <row r="9" spans="1:11">
      <c r="A9">
        <v>2025</v>
      </c>
      <c r="B9" t="s">
        <v>0</v>
      </c>
      <c r="C9" t="s">
        <v>2</v>
      </c>
      <c r="D9" t="s">
        <v>11</v>
      </c>
      <c r="E9" t="s">
        <v>12</v>
      </c>
      <c r="F9">
        <v>800</v>
      </c>
      <c r="G9" t="s">
        <v>13</v>
      </c>
      <c r="H9">
        <v>90</v>
      </c>
      <c r="I9" t="s">
        <v>15</v>
      </c>
      <c r="J9" t="s">
        <v>16</v>
      </c>
      <c r="K9" t="s">
        <v>17</v>
      </c>
    </row>
    <row r="10" spans="1:11">
      <c r="A10">
        <v>2018</v>
      </c>
      <c r="B10" t="s">
        <v>1</v>
      </c>
      <c r="C10" t="s">
        <v>3</v>
      </c>
      <c r="D10" t="s">
        <v>11</v>
      </c>
      <c r="E10" t="s">
        <v>12</v>
      </c>
      <c r="F10">
        <v>2860</v>
      </c>
      <c r="G10" t="s">
        <v>14</v>
      </c>
      <c r="H10">
        <v>238.33</v>
      </c>
      <c r="I10" t="s">
        <v>15</v>
      </c>
      <c r="J10" t="s">
        <v>16</v>
      </c>
      <c r="K10" t="s">
        <v>17</v>
      </c>
    </row>
    <row r="11" spans="1:11">
      <c r="A11">
        <v>2018</v>
      </c>
      <c r="B11" t="s">
        <v>1</v>
      </c>
      <c r="C11" t="s">
        <v>4</v>
      </c>
      <c r="D11" t="s">
        <v>11</v>
      </c>
      <c r="E11" t="s">
        <v>12</v>
      </c>
      <c r="F11">
        <v>1950</v>
      </c>
      <c r="G11" t="s">
        <v>14</v>
      </c>
      <c r="H11">
        <v>162.5</v>
      </c>
      <c r="I11" t="s">
        <v>15</v>
      </c>
      <c r="J11" t="s">
        <v>16</v>
      </c>
      <c r="K11" t="s">
        <v>17</v>
      </c>
    </row>
    <row r="12" spans="1:11">
      <c r="A12">
        <v>2018</v>
      </c>
      <c r="B12" t="s">
        <v>1</v>
      </c>
      <c r="C12" t="s">
        <v>5</v>
      </c>
      <c r="D12" t="s">
        <v>11</v>
      </c>
      <c r="E12" t="s">
        <v>12</v>
      </c>
      <c r="F12">
        <v>1820</v>
      </c>
      <c r="G12" t="s">
        <v>14</v>
      </c>
      <c r="H12">
        <v>151.67</v>
      </c>
      <c r="I12" t="s">
        <v>15</v>
      </c>
      <c r="J12" t="s">
        <v>16</v>
      </c>
      <c r="K12" t="s">
        <v>17</v>
      </c>
    </row>
    <row r="13" spans="1:11">
      <c r="A13">
        <v>2018</v>
      </c>
      <c r="B13" t="s">
        <v>1</v>
      </c>
      <c r="C13" t="s">
        <v>6</v>
      </c>
      <c r="D13" t="s">
        <v>11</v>
      </c>
      <c r="E13" t="s">
        <v>12</v>
      </c>
      <c r="F13">
        <v>1690</v>
      </c>
      <c r="G13" t="s">
        <v>14</v>
      </c>
      <c r="H13">
        <v>140.83</v>
      </c>
      <c r="I13" t="s">
        <v>15</v>
      </c>
      <c r="J13" t="s">
        <v>16</v>
      </c>
      <c r="K13" t="s">
        <v>17</v>
      </c>
    </row>
    <row r="14" spans="1:11">
      <c r="A14">
        <v>2018</v>
      </c>
      <c r="B14" t="s">
        <v>1</v>
      </c>
      <c r="C14" t="s">
        <v>7</v>
      </c>
      <c r="D14" t="s">
        <v>11</v>
      </c>
      <c r="E14" t="s">
        <v>12</v>
      </c>
      <c r="F14">
        <v>1300</v>
      </c>
      <c r="G14" t="s">
        <v>14</v>
      </c>
      <c r="H14">
        <v>108.33</v>
      </c>
      <c r="I14" t="s">
        <v>15</v>
      </c>
      <c r="J14" t="s">
        <v>16</v>
      </c>
      <c r="K14" t="s">
        <v>17</v>
      </c>
    </row>
    <row r="15" spans="1:11">
      <c r="A15">
        <v>2018</v>
      </c>
      <c r="B15" t="s">
        <v>1</v>
      </c>
      <c r="C15" t="s">
        <v>8</v>
      </c>
      <c r="D15" t="s">
        <v>11</v>
      </c>
      <c r="E15" t="s">
        <v>12</v>
      </c>
      <c r="F15">
        <v>1170</v>
      </c>
      <c r="G15" t="s">
        <v>14</v>
      </c>
      <c r="H15">
        <v>97.5</v>
      </c>
      <c r="I15" t="s">
        <v>15</v>
      </c>
      <c r="J15" t="s">
        <v>16</v>
      </c>
      <c r="K15" t="s">
        <v>17</v>
      </c>
    </row>
    <row r="16" spans="1:11">
      <c r="A16">
        <v>2018</v>
      </c>
      <c r="B16" t="s">
        <v>1</v>
      </c>
      <c r="C16" t="s">
        <v>9</v>
      </c>
      <c r="D16" t="s">
        <v>11</v>
      </c>
      <c r="E16" t="s">
        <v>12</v>
      </c>
      <c r="F16">
        <v>1170</v>
      </c>
      <c r="G16" t="s">
        <v>14</v>
      </c>
      <c r="H16">
        <v>97.5</v>
      </c>
      <c r="I16" t="s">
        <v>15</v>
      </c>
      <c r="J16" t="s">
        <v>16</v>
      </c>
      <c r="K16" t="s">
        <v>17</v>
      </c>
    </row>
    <row r="17" spans="1:11">
      <c r="A17">
        <v>2018</v>
      </c>
      <c r="B17" t="s">
        <v>1</v>
      </c>
      <c r="C17" t="s">
        <v>10</v>
      </c>
      <c r="D17" t="s">
        <v>11</v>
      </c>
      <c r="E17" t="s">
        <v>12</v>
      </c>
      <c r="F17">
        <v>1040</v>
      </c>
      <c r="G17" t="s">
        <v>14</v>
      </c>
      <c r="H17">
        <v>86.67</v>
      </c>
      <c r="I17" t="s">
        <v>15</v>
      </c>
      <c r="J17" t="s">
        <v>16</v>
      </c>
      <c r="K17" t="s">
        <v>17</v>
      </c>
    </row>
    <row r="18" spans="1:11">
      <c r="A18">
        <v>2019</v>
      </c>
      <c r="B18" t="s">
        <v>1</v>
      </c>
      <c r="C18" t="s">
        <v>3</v>
      </c>
      <c r="D18" t="s">
        <v>11</v>
      </c>
      <c r="E18" t="s">
        <v>12</v>
      </c>
      <c r="F18">
        <v>3080</v>
      </c>
      <c r="G18" t="s">
        <v>14</v>
      </c>
      <c r="H18">
        <v>256.67</v>
      </c>
      <c r="I18" t="s">
        <v>15</v>
      </c>
      <c r="J18" t="s">
        <v>16</v>
      </c>
      <c r="K18" t="s">
        <v>17</v>
      </c>
    </row>
    <row r="19" spans="1:11">
      <c r="A19">
        <v>2019</v>
      </c>
      <c r="B19" t="s">
        <v>1</v>
      </c>
      <c r="C19" t="s">
        <v>4</v>
      </c>
      <c r="D19" t="s">
        <v>11</v>
      </c>
      <c r="E19" t="s">
        <v>12</v>
      </c>
      <c r="F19">
        <v>2100</v>
      </c>
      <c r="G19" t="s">
        <v>14</v>
      </c>
      <c r="H19">
        <v>175</v>
      </c>
      <c r="I19" t="s">
        <v>15</v>
      </c>
      <c r="J19" t="s">
        <v>16</v>
      </c>
      <c r="K19" t="s">
        <v>17</v>
      </c>
    </row>
    <row r="20" spans="1:11">
      <c r="A20">
        <v>2019</v>
      </c>
      <c r="B20" t="s">
        <v>1</v>
      </c>
      <c r="C20" t="s">
        <v>5</v>
      </c>
      <c r="D20" t="s">
        <v>11</v>
      </c>
      <c r="E20" t="s">
        <v>12</v>
      </c>
      <c r="F20">
        <v>1960</v>
      </c>
      <c r="G20" t="s">
        <v>14</v>
      </c>
      <c r="H20">
        <v>163.33</v>
      </c>
      <c r="I20" t="s">
        <v>15</v>
      </c>
      <c r="J20" t="s">
        <v>16</v>
      </c>
      <c r="K20" t="s">
        <v>17</v>
      </c>
    </row>
    <row r="21" spans="1:11">
      <c r="A21">
        <v>2019</v>
      </c>
      <c r="B21" t="s">
        <v>1</v>
      </c>
      <c r="C21" t="s">
        <v>6</v>
      </c>
      <c r="D21" t="s">
        <v>11</v>
      </c>
      <c r="E21" t="s">
        <v>12</v>
      </c>
      <c r="F21">
        <v>1820</v>
      </c>
      <c r="G21" t="s">
        <v>14</v>
      </c>
      <c r="H21">
        <v>151.67</v>
      </c>
      <c r="I21" t="s">
        <v>15</v>
      </c>
      <c r="J21" t="s">
        <v>16</v>
      </c>
      <c r="K21" t="s">
        <v>17</v>
      </c>
    </row>
    <row r="22" spans="1:11">
      <c r="A22">
        <v>2019</v>
      </c>
      <c r="B22" t="s">
        <v>1</v>
      </c>
      <c r="C22" t="s">
        <v>7</v>
      </c>
      <c r="D22" t="s">
        <v>11</v>
      </c>
      <c r="E22" t="s">
        <v>12</v>
      </c>
      <c r="F22">
        <v>1400</v>
      </c>
      <c r="G22" t="s">
        <v>14</v>
      </c>
      <c r="H22">
        <v>116.67</v>
      </c>
      <c r="I22" t="s">
        <v>15</v>
      </c>
      <c r="J22" t="s">
        <v>16</v>
      </c>
      <c r="K22" t="s">
        <v>17</v>
      </c>
    </row>
    <row r="23" spans="1:11">
      <c r="A23">
        <v>2019</v>
      </c>
      <c r="B23" t="s">
        <v>1</v>
      </c>
      <c r="C23" t="s">
        <v>8</v>
      </c>
      <c r="D23" t="s">
        <v>11</v>
      </c>
      <c r="E23" t="s">
        <v>12</v>
      </c>
      <c r="F23">
        <v>1260</v>
      </c>
      <c r="G23" t="s">
        <v>14</v>
      </c>
      <c r="H23">
        <v>105</v>
      </c>
      <c r="I23" t="s">
        <v>15</v>
      </c>
      <c r="J23" t="s">
        <v>16</v>
      </c>
      <c r="K23" t="s">
        <v>17</v>
      </c>
    </row>
    <row r="24" spans="1:11">
      <c r="A24">
        <v>2019</v>
      </c>
      <c r="B24" t="s">
        <v>1</v>
      </c>
      <c r="C24" t="s">
        <v>9</v>
      </c>
      <c r="D24" t="s">
        <v>11</v>
      </c>
      <c r="E24" t="s">
        <v>12</v>
      </c>
      <c r="F24">
        <v>1260</v>
      </c>
      <c r="G24" t="s">
        <v>14</v>
      </c>
      <c r="H24">
        <v>105</v>
      </c>
      <c r="I24" t="s">
        <v>15</v>
      </c>
      <c r="J24" t="s">
        <v>16</v>
      </c>
      <c r="K24" t="s">
        <v>17</v>
      </c>
    </row>
    <row r="25" spans="1:11">
      <c r="A25">
        <v>2019</v>
      </c>
      <c r="B25" t="s">
        <v>1</v>
      </c>
      <c r="C25" t="s">
        <v>10</v>
      </c>
      <c r="D25" t="s">
        <v>11</v>
      </c>
      <c r="E25" t="s">
        <v>12</v>
      </c>
      <c r="F25">
        <v>1120</v>
      </c>
      <c r="G25" t="s">
        <v>14</v>
      </c>
      <c r="H25">
        <v>93.33</v>
      </c>
      <c r="I25" t="s">
        <v>15</v>
      </c>
      <c r="J25" t="s">
        <v>16</v>
      </c>
      <c r="K25" t="s">
        <v>17</v>
      </c>
    </row>
    <row r="26" spans="1:11">
      <c r="A26">
        <v>2020</v>
      </c>
      <c r="B26" t="s">
        <v>1</v>
      </c>
      <c r="C26" t="s">
        <v>3</v>
      </c>
      <c r="D26" t="s">
        <v>11</v>
      </c>
      <c r="E26" t="s">
        <v>12</v>
      </c>
      <c r="F26">
        <v>3300</v>
      </c>
      <c r="G26" t="s">
        <v>14</v>
      </c>
      <c r="H26">
        <v>275</v>
      </c>
      <c r="I26" t="s">
        <v>15</v>
      </c>
      <c r="J26" t="s">
        <v>16</v>
      </c>
      <c r="K26" t="s">
        <v>17</v>
      </c>
    </row>
    <row r="27" spans="1:11">
      <c r="A27">
        <v>2020</v>
      </c>
      <c r="B27" t="s">
        <v>1</v>
      </c>
      <c r="C27" t="s">
        <v>4</v>
      </c>
      <c r="D27" t="s">
        <v>11</v>
      </c>
      <c r="E27" t="s">
        <v>12</v>
      </c>
      <c r="F27">
        <v>2250</v>
      </c>
      <c r="G27" t="s">
        <v>14</v>
      </c>
      <c r="H27">
        <v>187.5</v>
      </c>
      <c r="I27" t="s">
        <v>15</v>
      </c>
      <c r="J27" t="s">
        <v>16</v>
      </c>
      <c r="K27" t="s">
        <v>17</v>
      </c>
    </row>
    <row r="28" spans="1:11">
      <c r="A28">
        <v>2020</v>
      </c>
      <c r="B28" t="s">
        <v>1</v>
      </c>
      <c r="C28" t="s">
        <v>5</v>
      </c>
      <c r="D28" t="s">
        <v>11</v>
      </c>
      <c r="E28" t="s">
        <v>12</v>
      </c>
      <c r="F28">
        <v>2100</v>
      </c>
      <c r="G28" t="s">
        <v>14</v>
      </c>
      <c r="H28">
        <v>175</v>
      </c>
      <c r="I28" t="s">
        <v>15</v>
      </c>
      <c r="J28" t="s">
        <v>16</v>
      </c>
      <c r="K28" t="s">
        <v>17</v>
      </c>
    </row>
    <row r="29" spans="1:11">
      <c r="A29">
        <v>2020</v>
      </c>
      <c r="B29" t="s">
        <v>1</v>
      </c>
      <c r="C29" t="s">
        <v>6</v>
      </c>
      <c r="D29" t="s">
        <v>11</v>
      </c>
      <c r="E29" t="s">
        <v>12</v>
      </c>
      <c r="F29">
        <v>1950</v>
      </c>
      <c r="G29" t="s">
        <v>14</v>
      </c>
      <c r="H29">
        <v>162.5</v>
      </c>
      <c r="I29" t="s">
        <v>15</v>
      </c>
      <c r="J29" t="s">
        <v>16</v>
      </c>
      <c r="K29" t="s">
        <v>17</v>
      </c>
    </row>
    <row r="30" spans="1:11">
      <c r="A30">
        <v>2020</v>
      </c>
      <c r="B30" t="s">
        <v>1</v>
      </c>
      <c r="C30" t="s">
        <v>7</v>
      </c>
      <c r="D30" t="s">
        <v>11</v>
      </c>
      <c r="E30" t="s">
        <v>12</v>
      </c>
      <c r="F30">
        <v>1500</v>
      </c>
      <c r="G30" t="s">
        <v>14</v>
      </c>
      <c r="H30">
        <v>125</v>
      </c>
      <c r="I30" t="s">
        <v>15</v>
      </c>
      <c r="J30" t="s">
        <v>16</v>
      </c>
      <c r="K30" t="s">
        <v>17</v>
      </c>
    </row>
    <row r="31" spans="1:11">
      <c r="A31">
        <v>2020</v>
      </c>
      <c r="B31" t="s">
        <v>1</v>
      </c>
      <c r="C31" t="s">
        <v>8</v>
      </c>
      <c r="D31" t="s">
        <v>11</v>
      </c>
      <c r="E31" t="s">
        <v>12</v>
      </c>
      <c r="F31">
        <v>1350</v>
      </c>
      <c r="G31" t="s">
        <v>14</v>
      </c>
      <c r="H31">
        <v>112.5</v>
      </c>
      <c r="I31" t="s">
        <v>15</v>
      </c>
      <c r="J31" t="s">
        <v>16</v>
      </c>
      <c r="K31" t="s">
        <v>17</v>
      </c>
    </row>
    <row r="32" spans="1:11">
      <c r="A32">
        <v>2020</v>
      </c>
      <c r="B32" t="s">
        <v>1</v>
      </c>
      <c r="C32" t="s">
        <v>9</v>
      </c>
      <c r="D32" t="s">
        <v>11</v>
      </c>
      <c r="E32" t="s">
        <v>12</v>
      </c>
      <c r="F32">
        <v>1350</v>
      </c>
      <c r="G32" t="s">
        <v>14</v>
      </c>
      <c r="H32">
        <v>112.5</v>
      </c>
      <c r="I32" t="s">
        <v>15</v>
      </c>
      <c r="J32" t="s">
        <v>16</v>
      </c>
      <c r="K32" t="s">
        <v>17</v>
      </c>
    </row>
    <row r="33" spans="1:11">
      <c r="A33">
        <v>2020</v>
      </c>
      <c r="B33" t="s">
        <v>1</v>
      </c>
      <c r="C33" t="s">
        <v>10</v>
      </c>
      <c r="D33" t="s">
        <v>11</v>
      </c>
      <c r="E33" t="s">
        <v>12</v>
      </c>
      <c r="F33">
        <v>1200</v>
      </c>
      <c r="G33" t="s">
        <v>14</v>
      </c>
      <c r="H33">
        <v>100</v>
      </c>
      <c r="I33" t="s">
        <v>15</v>
      </c>
      <c r="J33" t="s">
        <v>16</v>
      </c>
      <c r="K33" t="s">
        <v>17</v>
      </c>
    </row>
    <row r="34" spans="1:11">
      <c r="A34">
        <v>2021</v>
      </c>
      <c r="B34" t="s">
        <v>1</v>
      </c>
      <c r="C34" t="s">
        <v>3</v>
      </c>
      <c r="D34" t="s">
        <v>11</v>
      </c>
      <c r="E34" t="s">
        <v>12</v>
      </c>
      <c r="F34">
        <v>3410</v>
      </c>
      <c r="G34" t="s">
        <v>14</v>
      </c>
      <c r="H34">
        <v>284.17</v>
      </c>
      <c r="I34" t="s">
        <v>15</v>
      </c>
      <c r="J34" t="s">
        <v>16</v>
      </c>
      <c r="K34" t="s">
        <v>17</v>
      </c>
    </row>
    <row r="35" spans="1:11">
      <c r="A35">
        <v>2021</v>
      </c>
      <c r="B35" t="s">
        <v>1</v>
      </c>
      <c r="C35" t="s">
        <v>4</v>
      </c>
      <c r="D35" t="s">
        <v>11</v>
      </c>
      <c r="E35" t="s">
        <v>12</v>
      </c>
      <c r="F35">
        <v>2325</v>
      </c>
      <c r="G35" t="s">
        <v>14</v>
      </c>
      <c r="H35">
        <v>193.75</v>
      </c>
      <c r="I35" t="s">
        <v>15</v>
      </c>
      <c r="J35" t="s">
        <v>16</v>
      </c>
      <c r="K35" t="s">
        <v>17</v>
      </c>
    </row>
    <row r="36" spans="1:11">
      <c r="A36">
        <v>2021</v>
      </c>
      <c r="B36" t="s">
        <v>1</v>
      </c>
      <c r="C36" t="s">
        <v>5</v>
      </c>
      <c r="D36" t="s">
        <v>11</v>
      </c>
      <c r="E36" t="s">
        <v>12</v>
      </c>
      <c r="F36">
        <v>2170</v>
      </c>
      <c r="G36" t="s">
        <v>14</v>
      </c>
      <c r="H36">
        <v>180.83</v>
      </c>
      <c r="I36" t="s">
        <v>15</v>
      </c>
      <c r="J36" t="s">
        <v>16</v>
      </c>
      <c r="K36" t="s">
        <v>17</v>
      </c>
    </row>
    <row r="37" spans="1:11">
      <c r="A37">
        <v>2021</v>
      </c>
      <c r="B37" t="s">
        <v>1</v>
      </c>
      <c r="C37" t="s">
        <v>6</v>
      </c>
      <c r="D37" t="s">
        <v>11</v>
      </c>
      <c r="E37" t="s">
        <v>12</v>
      </c>
      <c r="F37">
        <v>2015</v>
      </c>
      <c r="G37" t="s">
        <v>14</v>
      </c>
      <c r="H37">
        <v>167.92</v>
      </c>
      <c r="I37" t="s">
        <v>15</v>
      </c>
      <c r="J37" t="s">
        <v>16</v>
      </c>
      <c r="K37" t="s">
        <v>17</v>
      </c>
    </row>
    <row r="38" spans="1:11">
      <c r="A38">
        <v>2021</v>
      </c>
      <c r="B38" t="s">
        <v>1</v>
      </c>
      <c r="C38" t="s">
        <v>7</v>
      </c>
      <c r="D38" t="s">
        <v>11</v>
      </c>
      <c r="E38" t="s">
        <v>12</v>
      </c>
      <c r="F38">
        <v>1550</v>
      </c>
      <c r="G38" t="s">
        <v>14</v>
      </c>
      <c r="H38">
        <v>129.17</v>
      </c>
      <c r="I38" t="s">
        <v>15</v>
      </c>
      <c r="J38" t="s">
        <v>16</v>
      </c>
      <c r="K38" t="s">
        <v>17</v>
      </c>
    </row>
    <row r="39" spans="1:11">
      <c r="A39">
        <v>2021</v>
      </c>
      <c r="B39" t="s">
        <v>1</v>
      </c>
      <c r="C39" t="s">
        <v>8</v>
      </c>
      <c r="D39" t="s">
        <v>11</v>
      </c>
      <c r="E39" t="s">
        <v>12</v>
      </c>
      <c r="F39">
        <v>1395</v>
      </c>
      <c r="G39" t="s">
        <v>14</v>
      </c>
      <c r="H39">
        <v>116.25</v>
      </c>
      <c r="I39" t="s">
        <v>15</v>
      </c>
      <c r="J39" t="s">
        <v>16</v>
      </c>
      <c r="K39" t="s">
        <v>17</v>
      </c>
    </row>
    <row r="40" spans="1:11">
      <c r="A40">
        <v>2021</v>
      </c>
      <c r="B40" t="s">
        <v>1</v>
      </c>
      <c r="C40" t="s">
        <v>9</v>
      </c>
      <c r="D40" t="s">
        <v>11</v>
      </c>
      <c r="E40" t="s">
        <v>12</v>
      </c>
      <c r="F40">
        <v>1395</v>
      </c>
      <c r="G40" t="s">
        <v>14</v>
      </c>
      <c r="H40">
        <v>116.25</v>
      </c>
      <c r="I40" t="s">
        <v>15</v>
      </c>
      <c r="J40" t="s">
        <v>16</v>
      </c>
      <c r="K40" t="s">
        <v>17</v>
      </c>
    </row>
    <row r="41" spans="1:11">
      <c r="A41">
        <v>2021</v>
      </c>
      <c r="B41" t="s">
        <v>1</v>
      </c>
      <c r="C41" t="s">
        <v>10</v>
      </c>
      <c r="D41" t="s">
        <v>11</v>
      </c>
      <c r="E41" t="s">
        <v>12</v>
      </c>
      <c r="F41">
        <v>1240</v>
      </c>
      <c r="G41" t="s">
        <v>14</v>
      </c>
      <c r="H41">
        <v>103.33</v>
      </c>
      <c r="I41" t="s">
        <v>15</v>
      </c>
      <c r="J41" t="s">
        <v>16</v>
      </c>
      <c r="K41" t="s">
        <v>17</v>
      </c>
    </row>
    <row r="42" spans="1:11">
      <c r="A42">
        <v>2022</v>
      </c>
      <c r="B42" t="s">
        <v>1</v>
      </c>
      <c r="C42" t="s">
        <v>3</v>
      </c>
      <c r="D42" t="s">
        <v>11</v>
      </c>
      <c r="E42" t="s">
        <v>12</v>
      </c>
      <c r="F42">
        <v>3740</v>
      </c>
      <c r="G42" t="s">
        <v>14</v>
      </c>
      <c r="H42">
        <v>311.67</v>
      </c>
      <c r="I42" t="s">
        <v>15</v>
      </c>
      <c r="J42" t="s">
        <v>16</v>
      </c>
      <c r="K42" t="s">
        <v>17</v>
      </c>
    </row>
    <row r="43" spans="1:11">
      <c r="A43">
        <v>2022</v>
      </c>
      <c r="B43" t="s">
        <v>1</v>
      </c>
      <c r="C43" t="s">
        <v>4</v>
      </c>
      <c r="D43" t="s">
        <v>11</v>
      </c>
      <c r="E43" t="s">
        <v>12</v>
      </c>
      <c r="F43">
        <v>2550</v>
      </c>
      <c r="G43" t="s">
        <v>14</v>
      </c>
      <c r="H43">
        <v>212.5</v>
      </c>
      <c r="I43" t="s">
        <v>15</v>
      </c>
      <c r="J43" t="s">
        <v>16</v>
      </c>
      <c r="K43" t="s">
        <v>17</v>
      </c>
    </row>
    <row r="44" spans="1:11">
      <c r="A44">
        <v>2022</v>
      </c>
      <c r="B44" t="s">
        <v>1</v>
      </c>
      <c r="C44" t="s">
        <v>5</v>
      </c>
      <c r="D44" t="s">
        <v>11</v>
      </c>
      <c r="E44" t="s">
        <v>12</v>
      </c>
      <c r="F44">
        <v>2380</v>
      </c>
      <c r="G44" t="s">
        <v>14</v>
      </c>
      <c r="H44">
        <v>198.33</v>
      </c>
      <c r="I44" t="s">
        <v>15</v>
      </c>
      <c r="J44" t="s">
        <v>16</v>
      </c>
      <c r="K44" t="s">
        <v>17</v>
      </c>
    </row>
    <row r="45" spans="1:11">
      <c r="A45">
        <v>2022</v>
      </c>
      <c r="B45" t="s">
        <v>1</v>
      </c>
      <c r="C45" t="s">
        <v>6</v>
      </c>
      <c r="D45" t="s">
        <v>11</v>
      </c>
      <c r="E45" t="s">
        <v>12</v>
      </c>
      <c r="F45">
        <v>2210</v>
      </c>
      <c r="G45" t="s">
        <v>14</v>
      </c>
      <c r="H45">
        <v>184.17</v>
      </c>
      <c r="I45" t="s">
        <v>15</v>
      </c>
      <c r="J45" t="s">
        <v>16</v>
      </c>
      <c r="K45" t="s">
        <v>17</v>
      </c>
    </row>
    <row r="46" spans="1:11">
      <c r="A46">
        <v>2022</v>
      </c>
      <c r="B46" t="s">
        <v>1</v>
      </c>
      <c r="C46" t="s">
        <v>7</v>
      </c>
      <c r="D46" t="s">
        <v>11</v>
      </c>
      <c r="E46" t="s">
        <v>12</v>
      </c>
      <c r="F46">
        <v>1700</v>
      </c>
      <c r="G46" t="s">
        <v>14</v>
      </c>
      <c r="H46">
        <v>141.67</v>
      </c>
      <c r="I46" t="s">
        <v>15</v>
      </c>
      <c r="J46" t="s">
        <v>16</v>
      </c>
      <c r="K46" t="s">
        <v>17</v>
      </c>
    </row>
    <row r="47" spans="1:11">
      <c r="A47">
        <v>2022</v>
      </c>
      <c r="B47" t="s">
        <v>1</v>
      </c>
      <c r="C47" t="s">
        <v>8</v>
      </c>
      <c r="D47" t="s">
        <v>11</v>
      </c>
      <c r="E47" t="s">
        <v>12</v>
      </c>
      <c r="F47">
        <v>1530</v>
      </c>
      <c r="G47" t="s">
        <v>14</v>
      </c>
      <c r="H47">
        <v>127.5</v>
      </c>
      <c r="I47" t="s">
        <v>15</v>
      </c>
      <c r="J47" t="s">
        <v>16</v>
      </c>
      <c r="K47" t="s">
        <v>17</v>
      </c>
    </row>
    <row r="48" spans="1:11">
      <c r="A48">
        <v>2022</v>
      </c>
      <c r="B48" t="s">
        <v>1</v>
      </c>
      <c r="C48" t="s">
        <v>9</v>
      </c>
      <c r="D48" t="s">
        <v>11</v>
      </c>
      <c r="E48" t="s">
        <v>12</v>
      </c>
      <c r="F48">
        <v>1530</v>
      </c>
      <c r="G48" t="s">
        <v>14</v>
      </c>
      <c r="H48">
        <v>127.5</v>
      </c>
      <c r="I48" t="s">
        <v>15</v>
      </c>
      <c r="J48" t="s">
        <v>16</v>
      </c>
      <c r="K48" t="s">
        <v>17</v>
      </c>
    </row>
    <row r="49" spans="1:11">
      <c r="A49">
        <v>2022</v>
      </c>
      <c r="B49" t="s">
        <v>1</v>
      </c>
      <c r="C49" t="s">
        <v>10</v>
      </c>
      <c r="D49" t="s">
        <v>11</v>
      </c>
      <c r="E49" t="s">
        <v>12</v>
      </c>
      <c r="F49">
        <v>1360</v>
      </c>
      <c r="G49" t="s">
        <v>14</v>
      </c>
      <c r="H49">
        <v>113.33</v>
      </c>
      <c r="I49" t="s">
        <v>15</v>
      </c>
      <c r="J49" t="s">
        <v>16</v>
      </c>
      <c r="K49" t="s">
        <v>17</v>
      </c>
    </row>
    <row r="50" spans="1:11">
      <c r="A50">
        <v>2023</v>
      </c>
      <c r="B50" t="s">
        <v>1</v>
      </c>
      <c r="C50" t="s">
        <v>3</v>
      </c>
      <c r="D50" t="s">
        <v>11</v>
      </c>
      <c r="E50" t="s">
        <v>12</v>
      </c>
      <c r="F50">
        <v>3960</v>
      </c>
      <c r="G50" t="s">
        <v>14</v>
      </c>
      <c r="H50">
        <v>330</v>
      </c>
      <c r="I50" t="s">
        <v>15</v>
      </c>
      <c r="J50" t="s">
        <v>16</v>
      </c>
      <c r="K50" t="s">
        <v>17</v>
      </c>
    </row>
    <row r="51" spans="1:11">
      <c r="A51">
        <v>2023</v>
      </c>
      <c r="B51" t="s">
        <v>1</v>
      </c>
      <c r="C51" t="s">
        <v>4</v>
      </c>
      <c r="D51" t="s">
        <v>11</v>
      </c>
      <c r="E51" t="s">
        <v>12</v>
      </c>
      <c r="F51">
        <v>2700</v>
      </c>
      <c r="G51" t="s">
        <v>14</v>
      </c>
      <c r="H51">
        <v>225</v>
      </c>
      <c r="I51" t="s">
        <v>15</v>
      </c>
      <c r="J51" t="s">
        <v>16</v>
      </c>
      <c r="K51" t="s">
        <v>17</v>
      </c>
    </row>
    <row r="52" spans="1:11">
      <c r="A52">
        <v>2023</v>
      </c>
      <c r="B52" t="s">
        <v>1</v>
      </c>
      <c r="C52" t="s">
        <v>5</v>
      </c>
      <c r="D52" t="s">
        <v>11</v>
      </c>
      <c r="E52" t="s">
        <v>12</v>
      </c>
      <c r="F52">
        <v>2520</v>
      </c>
      <c r="G52" t="s">
        <v>14</v>
      </c>
      <c r="H52">
        <v>210</v>
      </c>
      <c r="I52" t="s">
        <v>15</v>
      </c>
      <c r="J52" t="s">
        <v>16</v>
      </c>
      <c r="K52" t="s">
        <v>17</v>
      </c>
    </row>
    <row r="53" spans="1:11">
      <c r="A53">
        <v>2023</v>
      </c>
      <c r="B53" t="s">
        <v>1</v>
      </c>
      <c r="C53" t="s">
        <v>6</v>
      </c>
      <c r="D53" t="s">
        <v>11</v>
      </c>
      <c r="E53" t="s">
        <v>12</v>
      </c>
      <c r="F53">
        <v>2340</v>
      </c>
      <c r="G53" t="s">
        <v>14</v>
      </c>
      <c r="H53">
        <v>195</v>
      </c>
      <c r="I53" t="s">
        <v>15</v>
      </c>
      <c r="J53" t="s">
        <v>16</v>
      </c>
      <c r="K53" t="s">
        <v>17</v>
      </c>
    </row>
    <row r="54" spans="1:11">
      <c r="A54">
        <v>2023</v>
      </c>
      <c r="B54" t="s">
        <v>1</v>
      </c>
      <c r="C54" t="s">
        <v>7</v>
      </c>
      <c r="D54" t="s">
        <v>11</v>
      </c>
      <c r="E54" t="s">
        <v>12</v>
      </c>
      <c r="F54">
        <v>1800</v>
      </c>
      <c r="G54" t="s">
        <v>14</v>
      </c>
      <c r="H54">
        <v>150</v>
      </c>
      <c r="I54" t="s">
        <v>15</v>
      </c>
      <c r="J54" t="s">
        <v>16</v>
      </c>
      <c r="K54" t="s">
        <v>17</v>
      </c>
    </row>
    <row r="55" spans="1:11">
      <c r="A55">
        <v>2023</v>
      </c>
      <c r="B55" t="s">
        <v>1</v>
      </c>
      <c r="C55" t="s">
        <v>8</v>
      </c>
      <c r="D55" t="s">
        <v>11</v>
      </c>
      <c r="E55" t="s">
        <v>12</v>
      </c>
      <c r="F55">
        <v>1620</v>
      </c>
      <c r="G55" t="s">
        <v>14</v>
      </c>
      <c r="H55">
        <v>135</v>
      </c>
      <c r="I55" t="s">
        <v>15</v>
      </c>
      <c r="J55" t="s">
        <v>16</v>
      </c>
      <c r="K55" t="s">
        <v>17</v>
      </c>
    </row>
    <row r="56" spans="1:11">
      <c r="A56">
        <v>2023</v>
      </c>
      <c r="B56" t="s">
        <v>1</v>
      </c>
      <c r="C56" t="s">
        <v>9</v>
      </c>
      <c r="D56" t="s">
        <v>11</v>
      </c>
      <c r="E56" t="s">
        <v>12</v>
      </c>
      <c r="F56">
        <v>1620</v>
      </c>
      <c r="G56" t="s">
        <v>14</v>
      </c>
      <c r="H56">
        <v>135</v>
      </c>
      <c r="I56" t="s">
        <v>15</v>
      </c>
      <c r="J56" t="s">
        <v>16</v>
      </c>
      <c r="K56" t="s">
        <v>17</v>
      </c>
    </row>
    <row r="57" spans="1:11">
      <c r="A57">
        <v>2023</v>
      </c>
      <c r="B57" t="s">
        <v>1</v>
      </c>
      <c r="C57" t="s">
        <v>10</v>
      </c>
      <c r="D57" t="s">
        <v>11</v>
      </c>
      <c r="E57" t="s">
        <v>12</v>
      </c>
      <c r="F57">
        <v>1440</v>
      </c>
      <c r="G57" t="s">
        <v>14</v>
      </c>
      <c r="H57">
        <v>120</v>
      </c>
      <c r="I57" t="s">
        <v>15</v>
      </c>
      <c r="J57" t="s">
        <v>16</v>
      </c>
      <c r="K57" t="s">
        <v>17</v>
      </c>
    </row>
    <row r="58" spans="1:11">
      <c r="A58">
        <v>2024</v>
      </c>
      <c r="B58" t="s">
        <v>1</v>
      </c>
      <c r="C58" t="s">
        <v>3</v>
      </c>
      <c r="D58" t="s">
        <v>11</v>
      </c>
      <c r="E58" t="s">
        <v>12</v>
      </c>
      <c r="F58">
        <v>4030.4</v>
      </c>
      <c r="G58" t="s">
        <v>14</v>
      </c>
      <c r="H58">
        <v>335.87</v>
      </c>
      <c r="I58" t="s">
        <v>15</v>
      </c>
      <c r="J58" t="s">
        <v>16</v>
      </c>
      <c r="K58" t="s">
        <v>17</v>
      </c>
    </row>
    <row r="59" spans="1:11">
      <c r="A59">
        <v>2024</v>
      </c>
      <c r="B59" t="s">
        <v>1</v>
      </c>
      <c r="C59" t="s">
        <v>4</v>
      </c>
      <c r="D59" t="s">
        <v>11</v>
      </c>
      <c r="E59" t="s">
        <v>12</v>
      </c>
      <c r="F59">
        <v>2748</v>
      </c>
      <c r="G59" t="s">
        <v>14</v>
      </c>
      <c r="H59">
        <v>229</v>
      </c>
      <c r="I59" t="s">
        <v>15</v>
      </c>
      <c r="J59" t="s">
        <v>16</v>
      </c>
      <c r="K59" t="s">
        <v>17</v>
      </c>
    </row>
    <row r="60" spans="1:11">
      <c r="A60">
        <v>2024</v>
      </c>
      <c r="B60" t="s">
        <v>1</v>
      </c>
      <c r="C60" t="s">
        <v>5</v>
      </c>
      <c r="D60" t="s">
        <v>11</v>
      </c>
      <c r="E60" t="s">
        <v>12</v>
      </c>
      <c r="F60">
        <v>2564.8</v>
      </c>
      <c r="G60" t="s">
        <v>14</v>
      </c>
      <c r="H60">
        <v>213.73</v>
      </c>
      <c r="I60" t="s">
        <v>15</v>
      </c>
      <c r="J60" t="s">
        <v>16</v>
      </c>
      <c r="K60" t="s">
        <v>17</v>
      </c>
    </row>
    <row r="61" spans="1:11">
      <c r="A61">
        <v>2024</v>
      </c>
      <c r="B61" t="s">
        <v>1</v>
      </c>
      <c r="C61" t="s">
        <v>6</v>
      </c>
      <c r="D61" t="s">
        <v>11</v>
      </c>
      <c r="E61" t="s">
        <v>12</v>
      </c>
      <c r="F61">
        <v>2381.6</v>
      </c>
      <c r="G61" t="s">
        <v>14</v>
      </c>
      <c r="H61">
        <v>198.47</v>
      </c>
      <c r="I61" t="s">
        <v>15</v>
      </c>
      <c r="J61" t="s">
        <v>16</v>
      </c>
      <c r="K61" t="s">
        <v>17</v>
      </c>
    </row>
    <row r="62" spans="1:11">
      <c r="A62">
        <v>2024</v>
      </c>
      <c r="B62" t="s">
        <v>1</v>
      </c>
      <c r="C62" t="s">
        <v>7</v>
      </c>
      <c r="D62" t="s">
        <v>11</v>
      </c>
      <c r="E62" t="s">
        <v>12</v>
      </c>
      <c r="F62">
        <v>1832</v>
      </c>
      <c r="G62" t="s">
        <v>14</v>
      </c>
      <c r="H62">
        <v>152.67</v>
      </c>
      <c r="I62" t="s">
        <v>15</v>
      </c>
      <c r="J62" t="s">
        <v>16</v>
      </c>
      <c r="K62" t="s">
        <v>17</v>
      </c>
    </row>
    <row r="63" spans="1:11">
      <c r="A63">
        <v>2024</v>
      </c>
      <c r="B63" t="s">
        <v>1</v>
      </c>
      <c r="C63" t="s">
        <v>8</v>
      </c>
      <c r="D63" t="s">
        <v>11</v>
      </c>
      <c r="E63" t="s">
        <v>12</v>
      </c>
      <c r="F63">
        <v>1648.8</v>
      </c>
      <c r="G63" t="s">
        <v>14</v>
      </c>
      <c r="H63">
        <v>137.4</v>
      </c>
      <c r="I63" t="s">
        <v>15</v>
      </c>
      <c r="J63" t="s">
        <v>16</v>
      </c>
      <c r="K63" t="s">
        <v>17</v>
      </c>
    </row>
    <row r="64" spans="1:11">
      <c r="A64">
        <v>2024</v>
      </c>
      <c r="B64" t="s">
        <v>1</v>
      </c>
      <c r="C64" t="s">
        <v>9</v>
      </c>
      <c r="D64" t="s">
        <v>11</v>
      </c>
      <c r="E64" t="s">
        <v>12</v>
      </c>
      <c r="F64">
        <v>1648.8</v>
      </c>
      <c r="G64" t="s">
        <v>14</v>
      </c>
      <c r="H64">
        <v>137.4</v>
      </c>
      <c r="I64" t="s">
        <v>15</v>
      </c>
      <c r="J64" t="s">
        <v>16</v>
      </c>
      <c r="K64" t="s">
        <v>17</v>
      </c>
    </row>
    <row r="65" spans="1:11">
      <c r="A65">
        <v>2024</v>
      </c>
      <c r="B65" t="s">
        <v>1</v>
      </c>
      <c r="C65" t="s">
        <v>10</v>
      </c>
      <c r="D65" t="s">
        <v>11</v>
      </c>
      <c r="E65" t="s">
        <v>12</v>
      </c>
      <c r="F65">
        <v>1465.6</v>
      </c>
      <c r="G65" t="s">
        <v>14</v>
      </c>
      <c r="H65">
        <v>122.13</v>
      </c>
      <c r="I65" t="s">
        <v>15</v>
      </c>
      <c r="J65" t="s">
        <v>16</v>
      </c>
      <c r="K65" t="s">
        <v>17</v>
      </c>
    </row>
    <row r="66" spans="1:11">
      <c r="A66">
        <v>2025</v>
      </c>
      <c r="B66" t="s">
        <v>1</v>
      </c>
      <c r="C66" t="s">
        <v>3</v>
      </c>
      <c r="D66" t="s">
        <v>11</v>
      </c>
      <c r="E66" t="s">
        <v>12</v>
      </c>
      <c r="F66">
        <v>4270.2</v>
      </c>
      <c r="G66" t="s">
        <v>14</v>
      </c>
      <c r="H66">
        <v>355.85</v>
      </c>
      <c r="I66" t="s">
        <v>15</v>
      </c>
      <c r="J66" t="s">
        <v>16</v>
      </c>
      <c r="K66" t="s">
        <v>17</v>
      </c>
    </row>
    <row r="67" spans="1:11">
      <c r="A67">
        <v>2025</v>
      </c>
      <c r="B67" t="s">
        <v>1</v>
      </c>
      <c r="C67" t="s">
        <v>4</v>
      </c>
      <c r="D67" t="s">
        <v>11</v>
      </c>
      <c r="E67" t="s">
        <v>12</v>
      </c>
      <c r="F67">
        <v>2911.5</v>
      </c>
      <c r="G67" t="s">
        <v>14</v>
      </c>
      <c r="H67">
        <v>242.62</v>
      </c>
      <c r="I67" t="s">
        <v>15</v>
      </c>
      <c r="J67" t="s">
        <v>16</v>
      </c>
      <c r="K67" t="s">
        <v>17</v>
      </c>
    </row>
    <row r="68" spans="1:11">
      <c r="A68">
        <v>2025</v>
      </c>
      <c r="B68" t="s">
        <v>1</v>
      </c>
      <c r="C68" t="s">
        <v>5</v>
      </c>
      <c r="D68" t="s">
        <v>11</v>
      </c>
      <c r="E68" t="s">
        <v>12</v>
      </c>
      <c r="F68">
        <v>2717.4</v>
      </c>
      <c r="G68" t="s">
        <v>14</v>
      </c>
      <c r="H68">
        <v>226.45</v>
      </c>
      <c r="I68" t="s">
        <v>15</v>
      </c>
      <c r="J68" t="s">
        <v>16</v>
      </c>
      <c r="K68" t="s">
        <v>17</v>
      </c>
    </row>
    <row r="69" spans="1:11">
      <c r="A69">
        <v>2025</v>
      </c>
      <c r="B69" t="s">
        <v>1</v>
      </c>
      <c r="C69" t="s">
        <v>6</v>
      </c>
      <c r="D69" t="s">
        <v>11</v>
      </c>
      <c r="E69" t="s">
        <v>12</v>
      </c>
      <c r="F69">
        <v>2523.3</v>
      </c>
      <c r="G69" t="s">
        <v>14</v>
      </c>
      <c r="H69">
        <v>210.28</v>
      </c>
      <c r="I69" t="s">
        <v>15</v>
      </c>
      <c r="J69" t="s">
        <v>16</v>
      </c>
      <c r="K69" t="s">
        <v>17</v>
      </c>
    </row>
    <row r="70" spans="1:11">
      <c r="A70">
        <v>2025</v>
      </c>
      <c r="B70" t="s">
        <v>1</v>
      </c>
      <c r="C70" t="s">
        <v>7</v>
      </c>
      <c r="D70" t="s">
        <v>11</v>
      </c>
      <c r="E70" t="s">
        <v>12</v>
      </c>
      <c r="F70">
        <v>1941</v>
      </c>
      <c r="G70" t="s">
        <v>14</v>
      </c>
      <c r="H70">
        <v>161.75</v>
      </c>
      <c r="I70" t="s">
        <v>15</v>
      </c>
      <c r="J70" t="s">
        <v>16</v>
      </c>
      <c r="K70" t="s">
        <v>17</v>
      </c>
    </row>
    <row r="71" spans="1:11">
      <c r="A71">
        <v>2025</v>
      </c>
      <c r="B71" t="s">
        <v>1</v>
      </c>
      <c r="C71" t="s">
        <v>8</v>
      </c>
      <c r="D71" t="s">
        <v>11</v>
      </c>
      <c r="E71" t="s">
        <v>12</v>
      </c>
      <c r="F71">
        <v>1746.9</v>
      </c>
      <c r="G71" t="s">
        <v>14</v>
      </c>
      <c r="H71">
        <v>145.57</v>
      </c>
      <c r="I71" t="s">
        <v>15</v>
      </c>
      <c r="J71" t="s">
        <v>16</v>
      </c>
      <c r="K71" t="s">
        <v>17</v>
      </c>
    </row>
    <row r="72" spans="1:11">
      <c r="A72">
        <v>2025</v>
      </c>
      <c r="B72" t="s">
        <v>1</v>
      </c>
      <c r="C72" t="s">
        <v>9</v>
      </c>
      <c r="D72" t="s">
        <v>11</v>
      </c>
      <c r="E72" t="s">
        <v>12</v>
      </c>
      <c r="F72">
        <v>1746.9</v>
      </c>
      <c r="G72" t="s">
        <v>14</v>
      </c>
      <c r="H72">
        <v>145.57</v>
      </c>
      <c r="I72" t="s">
        <v>15</v>
      </c>
      <c r="J72" t="s">
        <v>16</v>
      </c>
      <c r="K72" t="s">
        <v>17</v>
      </c>
    </row>
    <row r="73" spans="1:11">
      <c r="A73">
        <v>2025</v>
      </c>
      <c r="B73" t="s">
        <v>1</v>
      </c>
      <c r="C73" t="s">
        <v>10</v>
      </c>
      <c r="D73" t="s">
        <v>11</v>
      </c>
      <c r="E73" t="s">
        <v>12</v>
      </c>
      <c r="F73">
        <v>1552.8</v>
      </c>
      <c r="G73" t="s">
        <v>14</v>
      </c>
      <c r="H73">
        <v>129.4</v>
      </c>
      <c r="I73" t="s">
        <v>15</v>
      </c>
      <c r="J73" t="s">
        <v>16</v>
      </c>
      <c r="K73" t="s">
        <v>17</v>
      </c>
    </row>
  </sheetData>
  <dataValidations count="1">
    <dataValidation type="list" allowBlank="1" showInputMessage="1" showErrorMessage="1" sqref="B2:B73">
      <formula1>"US,EU"</formula1>
    </dataValidation>
  </dataValidations>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dimension ref="A1:E15"/>
  <sheetViews>
    <sheetView workbookViewId="0"/>
  </sheetViews>
  <sheetFormatPr defaultRowHeight="15"/>
  <cols>
    <col min="1" max="1" width="6.7109375" customWidth="1"/>
    <col min="2" max="2" width="15.7109375" style="1" customWidth="1"/>
    <col min="3" max="3" width="10.7109375" style="2" customWidth="1"/>
    <col min="4" max="4" width="15.7109375" style="1" customWidth="1"/>
    <col min="5" max="5" width="10.7109375" style="2" customWidth="1"/>
  </cols>
  <sheetData>
    <row r="1" spans="1:5">
      <c r="A1" s="3" t="s">
        <v>18</v>
      </c>
      <c r="B1" s="3" t="s">
        <v>29</v>
      </c>
      <c r="C1" s="3" t="s">
        <v>30</v>
      </c>
      <c r="D1" s="3" t="s">
        <v>31</v>
      </c>
      <c r="E1" s="3" t="s">
        <v>32</v>
      </c>
    </row>
    <row r="2" spans="1:5">
      <c r="A2">
        <v>2018</v>
      </c>
      <c r="B2" s="1">
        <f>SUMIFS(tbl_data[Value], tbl_data[Market], "US", tbl_data[Year], A2)</f>
        <v>0</v>
      </c>
      <c r="C2" s="2" t="s">
        <v>33</v>
      </c>
      <c r="D2" s="1">
        <f>SUMIFS(tbl_data[Value], tbl_data[Market], "EU", tbl_data[Year], A2)</f>
        <v>0</v>
      </c>
      <c r="E2" s="2" t="s">
        <v>33</v>
      </c>
    </row>
    <row r="3" spans="1:5">
      <c r="A3">
        <v>2019</v>
      </c>
      <c r="B3" s="1">
        <f>SUMIFS(tbl_data[Value], tbl_data[Market], "US", tbl_data[Year], A3)</f>
        <v>0</v>
      </c>
      <c r="C3" s="2">
        <f>IF(B3=0,0,(B3-B2)/B2)</f>
        <v>0</v>
      </c>
      <c r="D3" s="1">
        <f>SUMIFS(tbl_data[Value], tbl_data[Market], "EU", tbl_data[Year], A3)</f>
        <v>0</v>
      </c>
      <c r="E3" s="2">
        <f>IF(D3=0,0,(D3-D2)/D2)</f>
        <v>0</v>
      </c>
    </row>
    <row r="4" spans="1:5">
      <c r="A4">
        <v>2020</v>
      </c>
      <c r="B4" s="1">
        <f>SUMIFS(tbl_data[Value], tbl_data[Market], "US", tbl_data[Year], A4)</f>
        <v>0</v>
      </c>
      <c r="C4" s="2">
        <f>IF(B4=0,0,(B4-B3)/B3)</f>
        <v>0</v>
      </c>
      <c r="D4" s="1">
        <f>SUMIFS(tbl_data[Value], tbl_data[Market], "EU", tbl_data[Year], A4)</f>
        <v>0</v>
      </c>
      <c r="E4" s="2">
        <f>IF(D4=0,0,(D4-D3)/D3)</f>
        <v>0</v>
      </c>
    </row>
    <row r="5" spans="1:5">
      <c r="A5">
        <v>2021</v>
      </c>
      <c r="B5" s="1">
        <f>SUMIFS(tbl_data[Value], tbl_data[Market], "US", tbl_data[Year], A5)</f>
        <v>0</v>
      </c>
      <c r="C5" s="2">
        <f>IF(B5=0,0,(B5-B4)/B4)</f>
        <v>0</v>
      </c>
      <c r="D5" s="1">
        <f>SUMIFS(tbl_data[Value], tbl_data[Market], "EU", tbl_data[Year], A5)</f>
        <v>0</v>
      </c>
      <c r="E5" s="2">
        <f>IF(D5=0,0,(D5-D4)/D4)</f>
        <v>0</v>
      </c>
    </row>
    <row r="6" spans="1:5">
      <c r="A6">
        <v>2022</v>
      </c>
      <c r="B6" s="1">
        <f>SUMIFS(tbl_data[Value], tbl_data[Market], "US", tbl_data[Year], A6)</f>
        <v>0</v>
      </c>
      <c r="C6" s="2">
        <f>IF(B6=0,0,(B6-B5)/B5)</f>
        <v>0</v>
      </c>
      <c r="D6" s="1">
        <f>SUMIFS(tbl_data[Value], tbl_data[Market], "EU", tbl_data[Year], A6)</f>
        <v>0</v>
      </c>
      <c r="E6" s="2">
        <f>IF(D6=0,0,(D6-D5)/D5)</f>
        <v>0</v>
      </c>
    </row>
    <row r="7" spans="1:5">
      <c r="A7">
        <v>2023</v>
      </c>
      <c r="B7" s="1">
        <f>SUMIFS(tbl_data[Value], tbl_data[Market], "US", tbl_data[Year], A7)</f>
        <v>0</v>
      </c>
      <c r="C7" s="2">
        <f>IF(B7=0,0,(B7-B6)/B6)</f>
        <v>0</v>
      </c>
      <c r="D7" s="1">
        <f>SUMIFS(tbl_data[Value], tbl_data[Market], "EU", tbl_data[Year], A7)</f>
        <v>0</v>
      </c>
      <c r="E7" s="2">
        <f>IF(D7=0,0,(D7-D6)/D6)</f>
        <v>0</v>
      </c>
    </row>
    <row r="8" spans="1:5">
      <c r="A8">
        <v>2024</v>
      </c>
      <c r="B8" s="1">
        <f>SUMIFS(tbl_data[Value], tbl_data[Market], "US", tbl_data[Year], A8)</f>
        <v>0</v>
      </c>
      <c r="C8" s="2">
        <f>IF(B8=0,0,(B8-B7)/B7)</f>
        <v>0</v>
      </c>
      <c r="D8" s="1">
        <f>SUMIFS(tbl_data[Value], tbl_data[Market], "EU", tbl_data[Year], A8)</f>
        <v>0</v>
      </c>
      <c r="E8" s="2">
        <f>IF(D8=0,0,(D8-D7)/D7)</f>
        <v>0</v>
      </c>
    </row>
    <row r="9" spans="1:5">
      <c r="A9">
        <v>2025</v>
      </c>
      <c r="B9" s="1">
        <f>SUMIFS(tbl_data[Value], tbl_data[Market], "US", tbl_data[Year], A9)</f>
        <v>0</v>
      </c>
      <c r="C9" s="2">
        <f>IF(B9=0,0,(B9-B8)/B8)</f>
        <v>0</v>
      </c>
      <c r="D9" s="1">
        <f>SUMIFS(tbl_data[Value], tbl_data[Market], "EU", tbl_data[Year], A9)</f>
        <v>0</v>
      </c>
      <c r="E9" s="2">
        <f>IF(D9=0,0,(D9-D8)/D8)</f>
        <v>0</v>
      </c>
    </row>
    <row r="12" spans="1:5">
      <c r="A12" s="3" t="s">
        <v>34</v>
      </c>
      <c r="B12" s="1">
        <f>MAX(tbl_data[Year])</f>
        <v>0</v>
      </c>
    </row>
    <row r="13" spans="1:5">
      <c r="A13" s="3" t="s">
        <v>35</v>
      </c>
      <c r="B13" s="2">
        <f>SUMIFS(tbl_data[Value], tbl_data[Market], "EU", tbl_data[Year], MAX(tbl_data[Year])) / SUMIFS(tbl_data[Value], tbl_data[Market], "US", tbl_data[Year], MAX(tbl_data[Year]))</f>
        <v>0</v>
      </c>
    </row>
    <row r="14" spans="1:5">
      <c r="A14" s="3" t="s">
        <v>36</v>
      </c>
      <c r="B14" s="2">
        <f>(SUMIFS(tbl_data[Value], tbl_data[Market], "US", tbl_data[Year], MAX(tbl_data[Year]))/SUMIFS(tbl_data[Value], tbl_data[Market], "US", tbl_data[Year], MAX(tbl_data[Year])-5))^(1/5)-1</f>
        <v>0</v>
      </c>
    </row>
    <row r="15" spans="1:5">
      <c r="A15" s="3" t="s">
        <v>37</v>
      </c>
      <c r="B15" s="2">
        <f>(SUMIFS(tbl_data[Value], tbl_data[Market], "EU", tbl_data[Year], MAX(tbl_data[Year]))/SUMIFS(tbl_data[Value], tbl_data[Market], "EU", tbl_data[Year], MAX(tbl_data[Year])-5))^(1/5)-1</f>
        <v>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C11"/>
  <sheetViews>
    <sheetView workbookViewId="0"/>
  </sheetViews>
  <sheetFormatPr defaultRowHeight="15"/>
  <cols>
    <col min="1" max="1" width="18.7109375" customWidth="1"/>
    <col min="2" max="2" width="15.7109375" style="1" customWidth="1"/>
    <col min="3" max="3" width="12.7109375" style="2" customWidth="1"/>
  </cols>
  <sheetData>
    <row r="1" spans="1:3">
      <c r="A1" s="3" t="s">
        <v>20</v>
      </c>
      <c r="B1" s="3" t="s">
        <v>23</v>
      </c>
      <c r="C1" s="3" t="s">
        <v>38</v>
      </c>
    </row>
    <row r="2" spans="1:3">
      <c r="A2" t="s">
        <v>3</v>
      </c>
      <c r="B2" s="1">
        <v>4270.2</v>
      </c>
      <c r="C2" s="2">
        <v>0.22</v>
      </c>
    </row>
    <row r="3" spans="1:3">
      <c r="A3" t="s">
        <v>4</v>
      </c>
      <c r="B3" s="1">
        <v>2911.5</v>
      </c>
      <c r="C3" s="2">
        <v>0.15</v>
      </c>
    </row>
    <row r="4" spans="1:3">
      <c r="A4" t="s">
        <v>5</v>
      </c>
      <c r="B4" s="1">
        <v>2717.4</v>
      </c>
      <c r="C4" s="2">
        <v>0.14</v>
      </c>
    </row>
    <row r="5" spans="1:3">
      <c r="A5" t="s">
        <v>6</v>
      </c>
      <c r="B5" s="1">
        <v>2523.3</v>
      </c>
      <c r="C5" s="2">
        <v>0.13</v>
      </c>
    </row>
    <row r="6" spans="1:3">
      <c r="A6" t="s">
        <v>7</v>
      </c>
      <c r="B6" s="1">
        <v>1941</v>
      </c>
      <c r="C6" s="2">
        <v>0.1</v>
      </c>
    </row>
    <row r="7" spans="1:3">
      <c r="A7" t="s">
        <v>8</v>
      </c>
      <c r="B7" s="1">
        <v>1746.9</v>
      </c>
      <c r="C7" s="2">
        <v>0.09000000000000001</v>
      </c>
    </row>
    <row r="8" spans="1:3">
      <c r="A8" t="s">
        <v>9</v>
      </c>
      <c r="B8" s="1">
        <v>1746.9</v>
      </c>
      <c r="C8" s="2">
        <v>0.09000000000000001</v>
      </c>
    </row>
    <row r="9" spans="1:3">
      <c r="A9" t="s">
        <v>10</v>
      </c>
      <c r="B9" s="1">
        <v>1552.8</v>
      </c>
      <c r="C9" s="2">
        <v>0.08</v>
      </c>
    </row>
    <row r="11" spans="1:3">
      <c r="A11" s="4" t="s">
        <v>39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D2"/>
  <sheetViews>
    <sheetView workbookViewId="0"/>
  </sheetViews>
  <sheetFormatPr defaultRowHeight="15"/>
  <cols>
    <col min="1" max="2" width="20.7109375" customWidth="1"/>
    <col min="3" max="3" width="30.7109375" customWidth="1"/>
    <col min="4" max="4" width="15.7109375" customWidth="1"/>
  </cols>
  <sheetData>
    <row r="1" spans="1:4">
      <c r="A1" s="5" t="s">
        <v>40</v>
      </c>
      <c r="B1" s="5" t="s">
        <v>41</v>
      </c>
      <c r="C1" s="5" t="s">
        <v>43</v>
      </c>
      <c r="D1" s="5" t="s">
        <v>44</v>
      </c>
    </row>
    <row r="2" spans="1:4" ht="40" customHeight="1">
      <c r="A2" s="6">
        <f>MIN(tbl_data[Year]) &amp; "-" &amp; MAX(tbl_data[Year]) &amp; " (" &amp; (MAX(tbl_data[Year])-MIN(tbl_data[Year])+1) &amp; " years)"</f>
        <v>0</v>
      </c>
      <c r="B2" s="6" t="s">
        <v>42</v>
      </c>
      <c r="C2" s="7">
        <f>"US: " &amp; TEXT(SUMIFS(tbl_data[Value], tbl_data[Market], "US", tbl_data[Year], MAX(tbl_data[Year])), "#,##0.00") &amp; " M
EU: " &amp; TEXT(SUMIFS(tbl_data[Value], tbl_data[Market], "EU", tbl_data[Year], MAX(tbl_data[Year]))/1000, "#,##0.00") &amp; " B"</f>
        <v>0</v>
      </c>
      <c r="D2" s="8">
        <f>SUMIFS(tbl_data[Value], tbl_data[Market], "EU", tbl_data[Year], MAX(tbl_data[Year])) / SUMIFS(tbl_data[Value], tbl_data[Market], "US", tbl_data[Year], MAX(tbl_data[Year]))</f>
        <v>0</v>
      </c>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dimension ref="A1:A29"/>
  <sheetViews>
    <sheetView workbookViewId="0"/>
  </sheetViews>
  <sheetFormatPr defaultRowHeight="15"/>
  <cols>
    <col min="1" max="1" width="100.7109375" style="9" customWidth="1"/>
  </cols>
  <sheetData>
    <row r="1" spans="1:1">
      <c r="A1" s="9" t="s">
        <v>45</v>
      </c>
    </row>
    <row r="3" spans="1:1">
      <c r="A3" s="3" t="s">
        <v>46</v>
      </c>
    </row>
    <row r="4" spans="1:1">
      <c r="A4" s="9" t="s">
        <v>47</v>
      </c>
    </row>
    <row r="5" spans="1:1">
      <c r="A5" s="9" t="s">
        <v>48</v>
      </c>
    </row>
    <row r="6" spans="1:1">
      <c r="A6" s="9" t="s">
        <v>49</v>
      </c>
    </row>
    <row r="8" spans="1:1">
      <c r="A8" s="3" t="s">
        <v>50</v>
      </c>
    </row>
    <row r="9" spans="1:1">
      <c r="A9" s="9" t="s">
        <v>51</v>
      </c>
    </row>
    <row r="10" spans="1:1">
      <c r="A10" s="9" t="s">
        <v>52</v>
      </c>
    </row>
    <row r="11" spans="1:1">
      <c r="A11" s="9" t="s">
        <v>53</v>
      </c>
    </row>
    <row r="12" spans="1:1">
      <c r="A12" s="9" t="s">
        <v>54</v>
      </c>
    </row>
    <row r="13" spans="1:1">
      <c r="A13" s="9" t="s">
        <v>55</v>
      </c>
    </row>
    <row r="14" spans="1:1">
      <c r="A14" s="9" t="s">
        <v>56</v>
      </c>
    </row>
    <row r="16" spans="1:1">
      <c r="A16" s="3" t="s">
        <v>57</v>
      </c>
    </row>
    <row r="17" spans="1:1">
      <c r="A17" s="9" t="s">
        <v>58</v>
      </c>
    </row>
    <row r="19" spans="1:1">
      <c r="A19" s="3" t="s">
        <v>59</v>
      </c>
    </row>
    <row r="20" spans="1:1">
      <c r="A20" s="9" t="s">
        <v>60</v>
      </c>
    </row>
    <row r="21" spans="1:1">
      <c r="A21" s="9" t="s">
        <v>61</v>
      </c>
    </row>
    <row r="22" spans="1:1">
      <c r="A22" s="9" t="s">
        <v>62</v>
      </c>
    </row>
    <row r="24" spans="1:1">
      <c r="A24" s="3" t="s">
        <v>63</v>
      </c>
    </row>
    <row r="25" spans="1:1">
      <c r="A25" s="9" t="s">
        <v>64</v>
      </c>
    </row>
    <row r="26" spans="1:1">
      <c r="A26" s="9" t="s">
        <v>65</v>
      </c>
    </row>
    <row r="27" spans="1:1">
      <c r="A27" s="9" t="s">
        <v>66</v>
      </c>
    </row>
    <row r="29" spans="1:1">
      <c r="A29" s="9" t="s">
        <v>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dimension ref="A1:C2"/>
  <sheetViews>
    <sheetView workbookViewId="0"/>
  </sheetViews>
  <sheetFormatPr defaultRowHeight="15"/>
  <cols>
    <col min="1" max="1" width="10.7109375" customWidth="1"/>
    <col min="2" max="2" width="15.7109375" customWidth="1"/>
    <col min="3" max="3" width="80.7109375" customWidth="1"/>
  </cols>
  <sheetData>
    <row r="1" spans="1:3">
      <c r="A1" s="3" t="s">
        <v>68</v>
      </c>
      <c r="B1" s="3" t="s">
        <v>69</v>
      </c>
      <c r="C1" s="3" t="s">
        <v>70</v>
      </c>
    </row>
    <row r="2" spans="1:3">
      <c r="A2" t="s">
        <v>71</v>
      </c>
      <c r="B2" t="s">
        <v>72</v>
      </c>
      <c r="C2" t="s">
        <v>73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DATA</vt:lpstr>
      <vt:lpstr>SUMMARY</vt:lpstr>
      <vt:lpstr>EU_TOP_IMPORTERS</vt:lpstr>
      <vt:lpstr>DASHBOARD</vt:lpstr>
      <vt:lpstr>README</vt:lpstr>
      <vt:lpstr>CHANGELOG</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2026-02-17T09:07:13Z</dcterms:created>
  <dcterms:modified xsi:type="dcterms:W3CDTF">2026-02-17T09:07:13Z</dcterms:modified>
</cp:coreProperties>
</file>